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loudapg-my.sharepoint.com/personal/roger_fabus_apg_nl/Documents/Downloads/"/>
    </mc:Choice>
  </mc:AlternateContent>
  <xr:revisionPtr revIDLastSave="0" documentId="8_{3E7EE186-8E3F-4970-9712-D509BCDA1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kening Onbetaald verlof" sheetId="1" r:id="rId1"/>
    <sheet name="Kengetallen" sheetId="2" state="hidden" r:id="rId2"/>
    <sheet name="Versiebeheer" sheetId="3" state="hidden" r:id="rId3"/>
    <sheet name="Health Check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G24" i="1" l="1"/>
  <c r="H24" i="1" s="1"/>
  <c r="G23" i="1"/>
  <c r="H23" i="1" s="1"/>
  <c r="E31" i="1"/>
  <c r="C23" i="1"/>
  <c r="D23" i="1" s="1"/>
  <c r="G22" i="1"/>
  <c r="H22" i="1" s="1"/>
  <c r="C25" i="1"/>
  <c r="D25" i="1" s="1"/>
  <c r="G26" i="1"/>
  <c r="H26" i="1" s="1"/>
  <c r="G25" i="1"/>
  <c r="H25" i="1" s="1"/>
  <c r="C24" i="1"/>
  <c r="D24" i="1" s="1"/>
  <c r="C22" i="1"/>
  <c r="C27" i="1" l="1"/>
  <c r="D27" i="1" s="1"/>
  <c r="D22" i="1"/>
  <c r="G27" i="1"/>
  <c r="H27" i="1" s="1"/>
</calcChain>
</file>

<file path=xl/sharedStrings.xml><?xml version="1.0" encoding="utf-8"?>
<sst xmlns="http://schemas.openxmlformats.org/spreadsheetml/2006/main" count="51" uniqueCount="44">
  <si>
    <t>Vult u hier in</t>
  </si>
  <si>
    <t>Resultaat voor pensioen en salarisberekening</t>
  </si>
  <si>
    <t>Bruto maandsalaris</t>
  </si>
  <si>
    <t>Aantal uur per week werkzaam</t>
  </si>
  <si>
    <t>Aantal uur per week werkzaam tijdens verlof</t>
  </si>
  <si>
    <t>Uw gegevens</t>
  </si>
  <si>
    <t>Berekening premie onbetaald verlof</t>
  </si>
  <si>
    <t>Parttime percentage huidig</t>
  </si>
  <si>
    <t>Parttime percentage tijdens verlof</t>
  </si>
  <si>
    <t>Pensioenpremie bij volledige voortzetting</t>
  </si>
  <si>
    <t xml:space="preserve">Pensioenpremie </t>
  </si>
  <si>
    <t>VPL-premie</t>
  </si>
  <si>
    <t>Premie WIA+ en WGA-hiaat</t>
  </si>
  <si>
    <t>Premie WIA-excedent</t>
  </si>
  <si>
    <t>Premie FLOW</t>
  </si>
  <si>
    <t>risicopremies onbetaald verlof</t>
  </si>
  <si>
    <t>Pensioengevend jaarloon (fulltime)</t>
  </si>
  <si>
    <t>Franchise Flexpensioen</t>
  </si>
  <si>
    <t>Franchise WIA-excedent</t>
  </si>
  <si>
    <t>Maximumsalaris</t>
  </si>
  <si>
    <t>Totaal per jaar</t>
  </si>
  <si>
    <t>Per jaar</t>
  </si>
  <si>
    <t>Per maand</t>
  </si>
  <si>
    <t>SPW brengt de premies in rekening bij de werkgever. Werkgever en werknemer maken zelf afspraken over de verrekening van deze premies.</t>
  </si>
  <si>
    <t>Als u onbetaald verlof opneemt, dan loopt de pensioenopbouw gewoon door alsof u nog volledig werkt. U kunt er  echter voor kiezen de pensioenopbouw te onderbreken. Hiervoor moet u zelf,</t>
  </si>
  <si>
    <t>één maand voor ingang van het verlof, een aanvraagformulier insturen. Dit aanvraagformulier vindt u op deze website. Hier onder ziet u de gevolgen van uw keuze.</t>
  </si>
  <si>
    <t>Uw onderbreking, voor de duur van één jaar, scheelt u bruto per jaar aan pensioenopbouw:</t>
  </si>
  <si>
    <t>Gebruik de witte vakken om de gegevens in te vullen</t>
  </si>
  <si>
    <t>Pensioenpremie</t>
  </si>
  <si>
    <t>WIA+ WGA-hiaat</t>
  </si>
  <si>
    <t>WIA-excedent</t>
  </si>
  <si>
    <t>FLOW</t>
  </si>
  <si>
    <t>Risicopremies</t>
  </si>
  <si>
    <t xml:space="preserve">                            </t>
  </si>
  <si>
    <t>Pensioenpremie bij onbetaald verlof</t>
  </si>
  <si>
    <t>Opbouwpercentage</t>
  </si>
  <si>
    <t>Versie</t>
  </si>
  <si>
    <t>Datum aanpassing</t>
  </si>
  <si>
    <t>Omschrijving</t>
  </si>
  <si>
    <t>Bouwer</t>
  </si>
  <si>
    <t>Backup</t>
  </si>
  <si>
    <t>Tester</t>
  </si>
  <si>
    <t>Datum akkoord</t>
  </si>
  <si>
    <t>Bezig met laden...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</si>
</sst>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,##0.00"/>
    <numFmt numFmtId="165" formatCode="&quot;€&quot;\ #,##0"/>
    <numFmt numFmtId="166" formatCode="0.000%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F2E05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sz val="11"/>
      <color rgb="FF403231"/>
      <name val="Calibri"/>
      <family val="2"/>
      <scheme val="minor"/>
    </font>
    <font>
      <b/>
      <sz val="14"/>
      <color rgb="FF403231"/>
      <name val="Calibri"/>
      <family val="2"/>
      <scheme val="minor"/>
    </font>
    <font>
      <b/>
      <sz val="16"/>
      <color rgb="FF403231"/>
      <name val="Calibri"/>
      <family val="2"/>
      <scheme val="minor"/>
    </font>
    <font>
      <i/>
      <sz val="12"/>
      <color rgb="FF403231"/>
      <name val="Calibri"/>
      <family val="2"/>
      <scheme val="minor"/>
    </font>
    <font>
      <b/>
      <sz val="11"/>
      <color rgb="FF403231"/>
      <name val="Calibri"/>
      <family val="2"/>
      <scheme val="minor"/>
    </font>
    <font>
      <b/>
      <i/>
      <sz val="14"/>
      <color rgb="FF403231"/>
      <name val="Calibri"/>
      <family val="2"/>
      <scheme val="minor"/>
    </font>
    <font>
      <i/>
      <sz val="9"/>
      <color rgb="FF403231"/>
      <name val="Calibri"/>
      <family val="2"/>
      <scheme val="minor"/>
    </font>
    <font>
      <i/>
      <sz val="11"/>
      <color rgb="FF40323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BCF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B142"/>
        <bgColor indexed="64"/>
      </patternFill>
    </fill>
    <fill>
      <patternFill patternType="solid">
        <fgColor rgb="FFC4DED8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0">
    <xf numFmtId="0" fontId="0" fillId="0" borderId="0" xfId="0"/>
    <xf numFmtId="44" fontId="0" fillId="0" borderId="0" xfId="2" applyFont="1"/>
    <xf numFmtId="10" fontId="0" fillId="0" borderId="0" xfId="1" applyNumberFormat="1" applyFont="1"/>
    <xf numFmtId="9" fontId="0" fillId="0" borderId="0" xfId="1" applyFont="1"/>
    <xf numFmtId="10" fontId="0" fillId="0" borderId="0" xfId="0" applyNumberFormat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9" fillId="2" borderId="0" xfId="0" applyFont="1" applyFill="1"/>
    <xf numFmtId="164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0" fontId="5" fillId="2" borderId="0" xfId="0" applyNumberFormat="1" applyFont="1" applyFill="1" applyAlignment="1">
      <alignment horizontal="center"/>
    </xf>
    <xf numFmtId="0" fontId="7" fillId="2" borderId="0" xfId="0" applyFont="1" applyFill="1"/>
    <xf numFmtId="0" fontId="0" fillId="2" borderId="0" xfId="0" quotePrefix="1" applyFill="1"/>
    <xf numFmtId="9" fontId="5" fillId="2" borderId="0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3" fillId="3" borderId="0" xfId="0" applyFont="1" applyFill="1" applyAlignment="1" applyProtection="1">
      <alignment horizontal="left"/>
      <protection locked="0"/>
    </xf>
    <xf numFmtId="0" fontId="11" fillId="3" borderId="0" xfId="0" applyFont="1" applyFill="1" applyProtection="1">
      <protection locked="0"/>
    </xf>
    <xf numFmtId="0" fontId="11" fillId="3" borderId="0" xfId="0" applyFont="1" applyFill="1"/>
    <xf numFmtId="0" fontId="13" fillId="2" borderId="0" xfId="0" applyFont="1" applyFill="1" applyAlignment="1">
      <alignment horizontal="left"/>
    </xf>
    <xf numFmtId="0" fontId="14" fillId="5" borderId="1" xfId="0" applyFont="1" applyFill="1" applyBorder="1"/>
    <xf numFmtId="0" fontId="15" fillId="5" borderId="2" xfId="0" applyFont="1" applyFill="1" applyBorder="1" applyAlignment="1">
      <alignment horizontal="center"/>
    </xf>
    <xf numFmtId="0" fontId="15" fillId="2" borderId="0" xfId="0" applyFont="1" applyFill="1"/>
    <xf numFmtId="0" fontId="16" fillId="5" borderId="3" xfId="0" applyFont="1" applyFill="1" applyBorder="1"/>
    <xf numFmtId="0" fontId="14" fillId="5" borderId="4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0" fillId="5" borderId="3" xfId="0" applyFont="1" applyFill="1" applyBorder="1"/>
    <xf numFmtId="164" fontId="10" fillId="2" borderId="0" xfId="0" applyNumberFormat="1" applyFont="1" applyFill="1" applyAlignment="1">
      <alignment horizontal="center"/>
    </xf>
    <xf numFmtId="2" fontId="10" fillId="2" borderId="0" xfId="0" applyNumberFormat="1" applyFont="1" applyFill="1"/>
    <xf numFmtId="0" fontId="10" fillId="5" borderId="5" xfId="0" applyFont="1" applyFill="1" applyBorder="1"/>
    <xf numFmtId="4" fontId="14" fillId="2" borderId="0" xfId="0" applyNumberFormat="1" applyFont="1" applyFill="1" applyAlignment="1">
      <alignment horizontal="center"/>
    </xf>
    <xf numFmtId="0" fontId="16" fillId="5" borderId="1" xfId="0" applyFont="1" applyFill="1" applyBorder="1"/>
    <xf numFmtId="4" fontId="14" fillId="5" borderId="2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10" fontId="10" fillId="5" borderId="6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5" fillId="4" borderId="1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7" xfId="0" applyFont="1" applyFill="1" applyBorder="1"/>
    <xf numFmtId="0" fontId="10" fillId="4" borderId="2" xfId="0" applyFont="1" applyFill="1" applyBorder="1"/>
    <xf numFmtId="0" fontId="10" fillId="4" borderId="3" xfId="0" applyFont="1" applyFill="1" applyBorder="1"/>
    <xf numFmtId="44" fontId="10" fillId="4" borderId="0" xfId="2" applyFont="1" applyFill="1" applyBorder="1" applyAlignment="1">
      <alignment horizontal="center"/>
    </xf>
    <xf numFmtId="44" fontId="10" fillId="4" borderId="4" xfId="0" applyNumberFormat="1" applyFont="1" applyFill="1" applyBorder="1"/>
    <xf numFmtId="44" fontId="10" fillId="4" borderId="0" xfId="2" applyFont="1" applyFill="1" applyBorder="1"/>
    <xf numFmtId="44" fontId="10" fillId="4" borderId="0" xfId="0" applyNumberFormat="1" applyFont="1" applyFill="1"/>
    <xf numFmtId="0" fontId="10" fillId="4" borderId="4" xfId="0" applyFont="1" applyFill="1" applyBorder="1"/>
    <xf numFmtId="0" fontId="16" fillId="4" borderId="3" xfId="0" applyFont="1" applyFill="1" applyBorder="1"/>
    <xf numFmtId="44" fontId="16" fillId="4" borderId="0" xfId="2" applyFont="1" applyFill="1" applyBorder="1"/>
    <xf numFmtId="0" fontId="10" fillId="4" borderId="5" xfId="0" applyFont="1" applyFill="1" applyBorder="1"/>
    <xf numFmtId="44" fontId="10" fillId="4" borderId="8" xfId="2" applyFont="1" applyFill="1" applyBorder="1" applyAlignment="1">
      <alignment horizontal="center"/>
    </xf>
    <xf numFmtId="44" fontId="10" fillId="4" borderId="6" xfId="0" applyNumberFormat="1" applyFont="1" applyFill="1" applyBorder="1"/>
    <xf numFmtId="44" fontId="10" fillId="4" borderId="8" xfId="0" applyNumberFormat="1" applyFont="1" applyFill="1" applyBorder="1"/>
    <xf numFmtId="0" fontId="10" fillId="4" borderId="6" xfId="0" applyFont="1" applyFill="1" applyBorder="1"/>
    <xf numFmtId="44" fontId="10" fillId="2" borderId="0" xfId="2" applyFont="1" applyFill="1" applyBorder="1" applyAlignment="1">
      <alignment horizontal="center"/>
    </xf>
    <xf numFmtId="0" fontId="14" fillId="2" borderId="0" xfId="0" applyFont="1" applyFill="1"/>
    <xf numFmtId="9" fontId="10" fillId="2" borderId="0" xfId="1" applyFont="1" applyFill="1" applyBorder="1" applyAlignment="1">
      <alignment horizontal="center"/>
    </xf>
    <xf numFmtId="0" fontId="14" fillId="4" borderId="9" xfId="0" applyFont="1" applyFill="1" applyBorder="1"/>
    <xf numFmtId="9" fontId="10" fillId="4" borderId="10" xfId="1" applyFont="1" applyFill="1" applyBorder="1" applyAlignment="1">
      <alignment horizontal="center"/>
    </xf>
    <xf numFmtId="0" fontId="10" fillId="4" borderId="10" xfId="0" applyFont="1" applyFill="1" applyBorder="1"/>
    <xf numFmtId="44" fontId="10" fillId="4" borderId="11" xfId="2" applyFont="1" applyFill="1" applyBorder="1"/>
    <xf numFmtId="44" fontId="10" fillId="2" borderId="0" xfId="2" applyFont="1" applyFill="1" applyBorder="1" applyAlignment="1">
      <alignment horizontal="left"/>
    </xf>
    <xf numFmtId="164" fontId="10" fillId="3" borderId="4" xfId="0" applyNumberFormat="1" applyFont="1" applyFill="1" applyBorder="1" applyAlignment="1" applyProtection="1">
      <alignment horizontal="center"/>
      <protection locked="0"/>
    </xf>
    <xf numFmtId="10" fontId="14" fillId="5" borderId="4" xfId="1" applyNumberFormat="1" applyFont="1" applyFill="1" applyBorder="1" applyAlignment="1">
      <alignment horizontal="center"/>
    </xf>
    <xf numFmtId="166" fontId="0" fillId="0" borderId="0" xfId="0" applyNumberFormat="1"/>
    <xf numFmtId="2" fontId="14" fillId="3" borderId="4" xfId="0" applyNumberFormat="1" applyFont="1" applyFill="1" applyBorder="1" applyAlignment="1" applyProtection="1">
      <alignment horizontal="center"/>
      <protection locked="0"/>
    </xf>
    <xf numFmtId="4" fontId="10" fillId="3" borderId="6" xfId="0" applyNumberFormat="1" applyFont="1" applyFill="1" applyBorder="1" applyAlignment="1" applyProtection="1">
      <alignment horizontal="center"/>
      <protection locked="0"/>
    </xf>
    <xf numFmtId="9" fontId="0" fillId="0" borderId="0" xfId="0" applyNumberFormat="1"/>
    <xf numFmtId="0" fontId="0" fillId="0" borderId="12" xfId="0" applyBorder="1"/>
    <xf numFmtId="14" fontId="0" fillId="0" borderId="12" xfId="0" applyNumberFormat="1" applyBorder="1"/>
    <xf numFmtId="0" fontId="0" fillId="0" borderId="12" xfId="0" applyBorder="1" applyAlignment="1">
      <alignment horizontal="left" wrapText="1"/>
    </xf>
    <xf numFmtId="0" fontId="0" fillId="0" borderId="13" xfId="0" applyBorder="1"/>
    <xf numFmtId="14" fontId="0" fillId="0" borderId="0" xfId="0" applyNumberFormat="1"/>
    <xf numFmtId="0" fontId="18" fillId="6" borderId="12" xfId="0" applyFont="1" applyFill="1" applyBorder="1"/>
    <xf numFmtId="0" fontId="19" fillId="0" borderId="12" xfId="0" applyFont="1" applyBorder="1"/>
    <xf numFmtId="44" fontId="0" fillId="0" borderId="0" xfId="2" applyFont="1" applyFill="1"/>
    <xf numFmtId="44" fontId="10" fillId="4" borderId="0" xfId="2" applyFont="1" applyFill="1" applyBorder="1" applyAlignment="1">
      <alignment horizontal="right"/>
    </xf>
  </cellXfs>
  <cellStyles count="3">
    <cellStyle name="Procent" xfId="1" builtinId="5"/>
    <cellStyle name="Standaard" xfId="0" builtinId="0"/>
    <cellStyle name="Valuta" xfId="2" builtinId="4"/>
  </cellStyles>
  <dxfs count="0"/>
  <tableStyles count="0" defaultTableStyle="TableStyleMedium9" defaultPivotStyle="PivotStyleLight16"/>
  <colors>
    <mruColors>
      <color rgb="FF403231"/>
      <color rgb="FFC4DED8"/>
      <color rgb="FFF2EDE9"/>
      <color rgb="FFE7B142"/>
      <color rgb="FFABCFE4"/>
      <color rgb="FFFFC000"/>
      <color rgb="FF5F2E05"/>
      <color rgb="FFCCCCFF"/>
      <color rgb="FFCCECFF"/>
      <color rgb="FF215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129540</xdr:rowOff>
    </xdr:from>
    <xdr:to>
      <xdr:col>1</xdr:col>
      <xdr:colOff>1371600</xdr:colOff>
      <xdr:row>5</xdr:row>
      <xdr:rowOff>53340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2FA41B3-C937-4EC1-A0D4-734790C99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129540"/>
          <a:ext cx="1356360" cy="1059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43"/>
  <sheetViews>
    <sheetView tabSelected="1" workbookViewId="0">
      <selection activeCell="C9" sqref="C9"/>
    </sheetView>
  </sheetViews>
  <sheetFormatPr defaultColWidth="9.140625" defaultRowHeight="15" x14ac:dyDescent="0.25"/>
  <cols>
    <col min="1" max="1" width="4.42578125" style="5" customWidth="1"/>
    <col min="2" max="2" width="49.28515625" style="5" customWidth="1"/>
    <col min="3" max="3" width="17.140625" style="22" customWidth="1"/>
    <col min="4" max="4" width="13.140625" style="5" customWidth="1"/>
    <col min="5" max="5" width="11.42578125" style="5" customWidth="1"/>
    <col min="6" max="6" width="43.85546875" style="5" bestFit="1" customWidth="1"/>
    <col min="7" max="7" width="21.140625" style="5" customWidth="1"/>
    <col min="8" max="8" width="14.42578125" style="5" bestFit="1" customWidth="1"/>
    <col min="9" max="9" width="5.85546875" style="5" customWidth="1"/>
    <col min="10" max="10" width="31.140625" style="5" customWidth="1"/>
    <col min="11" max="11" width="14.5703125" style="5" customWidth="1"/>
    <col min="12" max="12" width="19" style="5" bestFit="1" customWidth="1"/>
    <col min="13" max="13" width="30.140625" style="5" bestFit="1" customWidth="1"/>
    <col min="14" max="16384" width="9.140625" style="5"/>
  </cols>
  <sheetData>
    <row r="1" spans="1:14" x14ac:dyDescent="0.25">
      <c r="B1" s="24"/>
      <c r="C1" s="25"/>
      <c r="D1" s="24"/>
      <c r="E1" s="24"/>
      <c r="F1" s="24"/>
      <c r="G1" s="24"/>
      <c r="H1" s="24"/>
      <c r="I1" s="24"/>
    </row>
    <row r="2" spans="1:14" ht="21" x14ac:dyDescent="0.35">
      <c r="B2" s="26"/>
      <c r="C2" s="27" t="s">
        <v>6</v>
      </c>
      <c r="D2" s="26"/>
      <c r="E2" s="26"/>
      <c r="F2" s="24"/>
      <c r="G2" s="24"/>
      <c r="H2" s="24"/>
      <c r="I2" s="24"/>
    </row>
    <row r="3" spans="1:14" ht="18.75" x14ac:dyDescent="0.3">
      <c r="A3" s="6"/>
      <c r="B3" s="26" t="s">
        <v>33</v>
      </c>
      <c r="C3" s="28" t="s">
        <v>27</v>
      </c>
      <c r="D3" s="29"/>
      <c r="E3" s="29"/>
      <c r="F3" s="30"/>
      <c r="G3" s="24"/>
      <c r="H3" s="24"/>
      <c r="I3" s="24"/>
    </row>
    <row r="4" spans="1:14" ht="18.75" x14ac:dyDescent="0.3">
      <c r="A4" s="6"/>
      <c r="B4" s="26"/>
      <c r="C4" s="31"/>
      <c r="D4" s="26"/>
      <c r="E4" s="26"/>
      <c r="F4" s="26"/>
      <c r="G4" s="24"/>
      <c r="H4" s="24"/>
      <c r="I4" s="24"/>
    </row>
    <row r="5" spans="1:14" ht="18.75" x14ac:dyDescent="0.3">
      <c r="A5" s="6"/>
      <c r="B5" s="26"/>
      <c r="C5" s="31"/>
      <c r="D5" s="26"/>
      <c r="E5" s="26"/>
      <c r="F5" s="26"/>
      <c r="G5" s="24"/>
      <c r="H5" s="24"/>
      <c r="I5" s="24"/>
    </row>
    <row r="6" spans="1:14" ht="18.75" x14ac:dyDescent="0.3">
      <c r="A6" s="6"/>
      <c r="B6" s="26"/>
      <c r="C6" s="31"/>
      <c r="D6" s="26"/>
      <c r="E6" s="26"/>
      <c r="F6" s="26"/>
      <c r="G6" s="24"/>
      <c r="H6" s="24"/>
      <c r="I6" s="24"/>
    </row>
    <row r="7" spans="1:14" s="7" customFormat="1" ht="18.75" x14ac:dyDescent="0.3">
      <c r="B7" s="32" t="s">
        <v>5</v>
      </c>
      <c r="C7" s="33"/>
      <c r="D7" s="34"/>
      <c r="E7" s="34"/>
      <c r="F7" s="34"/>
      <c r="G7" s="34"/>
      <c r="H7" s="34"/>
      <c r="I7" s="34"/>
      <c r="J7" s="8"/>
      <c r="K7" s="9"/>
      <c r="L7" s="8"/>
      <c r="M7" s="8"/>
      <c r="N7" s="8"/>
    </row>
    <row r="8" spans="1:14" x14ac:dyDescent="0.25">
      <c r="B8" s="35" t="s">
        <v>0</v>
      </c>
      <c r="C8" s="36"/>
      <c r="D8" s="37"/>
      <c r="E8" s="37"/>
      <c r="F8" s="24"/>
      <c r="G8" s="24"/>
      <c r="H8" s="24"/>
      <c r="I8" s="24"/>
      <c r="J8" s="12"/>
      <c r="K8" s="13"/>
      <c r="L8" s="10"/>
      <c r="M8" s="11"/>
      <c r="N8" s="11"/>
    </row>
    <row r="9" spans="1:14" x14ac:dyDescent="0.25">
      <c r="B9" s="38" t="s">
        <v>2</v>
      </c>
      <c r="C9" s="75">
        <v>0</v>
      </c>
      <c r="D9" s="37"/>
      <c r="E9" s="37"/>
      <c r="F9" s="24"/>
      <c r="G9" s="39"/>
      <c r="H9" s="40"/>
      <c r="I9" s="24"/>
      <c r="J9" s="11"/>
      <c r="K9" s="14"/>
      <c r="L9" s="10"/>
      <c r="M9" s="11"/>
      <c r="N9" s="14"/>
    </row>
    <row r="10" spans="1:14" x14ac:dyDescent="0.25">
      <c r="B10" s="38" t="s">
        <v>3</v>
      </c>
      <c r="C10" s="78">
        <v>0</v>
      </c>
      <c r="D10" s="37"/>
      <c r="E10" s="37"/>
      <c r="F10" s="24"/>
      <c r="G10" s="39"/>
      <c r="H10" s="24"/>
      <c r="I10" s="24"/>
      <c r="J10" s="11"/>
      <c r="K10" s="15"/>
      <c r="L10" s="10"/>
      <c r="M10" s="11"/>
      <c r="N10" s="14"/>
    </row>
    <row r="11" spans="1:14" x14ac:dyDescent="0.25">
      <c r="B11" s="41" t="s">
        <v>4</v>
      </c>
      <c r="C11" s="79">
        <v>0</v>
      </c>
      <c r="D11" s="37"/>
      <c r="E11" s="37"/>
      <c r="F11" s="24"/>
      <c r="G11" s="39"/>
      <c r="H11" s="24"/>
      <c r="I11" s="24"/>
      <c r="J11" s="11"/>
      <c r="K11" s="16"/>
      <c r="L11" s="10"/>
      <c r="M11" s="11"/>
      <c r="N11" s="14"/>
    </row>
    <row r="12" spans="1:14" x14ac:dyDescent="0.25">
      <c r="B12" s="24"/>
      <c r="C12" s="42"/>
      <c r="D12" s="37"/>
      <c r="E12" s="37"/>
      <c r="F12" s="24"/>
      <c r="G12" s="39"/>
      <c r="H12" s="24"/>
      <c r="I12" s="24"/>
    </row>
    <row r="13" spans="1:14" x14ac:dyDescent="0.25">
      <c r="B13" s="43" t="s">
        <v>1</v>
      </c>
      <c r="C13" s="44"/>
      <c r="D13" s="37"/>
      <c r="E13" s="37"/>
      <c r="F13" s="24"/>
      <c r="G13" s="39"/>
      <c r="H13" s="24"/>
      <c r="I13" s="24"/>
      <c r="J13" s="12"/>
      <c r="K13" s="15"/>
      <c r="L13" s="10"/>
      <c r="M13" s="11"/>
      <c r="N13" s="14"/>
    </row>
    <row r="14" spans="1:14" x14ac:dyDescent="0.25">
      <c r="B14" s="38" t="s">
        <v>16</v>
      </c>
      <c r="C14" s="45">
        <f>(C9*12.96)</f>
        <v>0</v>
      </c>
      <c r="D14" s="37"/>
      <c r="E14" s="37"/>
      <c r="F14" s="24"/>
      <c r="G14" s="46"/>
      <c r="H14" s="24"/>
      <c r="I14" s="24"/>
      <c r="J14" s="11"/>
      <c r="K14" s="14"/>
      <c r="L14" s="10"/>
      <c r="M14" s="11"/>
      <c r="N14" s="17"/>
    </row>
    <row r="15" spans="1:14" x14ac:dyDescent="0.25">
      <c r="B15" s="38" t="s">
        <v>7</v>
      </c>
      <c r="C15" s="76">
        <f>C10/36</f>
        <v>0</v>
      </c>
      <c r="D15" s="37"/>
      <c r="E15" s="37"/>
      <c r="F15" s="24"/>
      <c r="G15" s="39"/>
      <c r="H15" s="24"/>
      <c r="I15" s="24"/>
      <c r="J15" s="11"/>
      <c r="K15" s="15"/>
      <c r="L15" s="10"/>
      <c r="M15" s="11"/>
      <c r="N15" s="14"/>
    </row>
    <row r="16" spans="1:14" x14ac:dyDescent="0.25">
      <c r="B16" s="41" t="s">
        <v>8</v>
      </c>
      <c r="C16" s="47">
        <f>C11/36</f>
        <v>0</v>
      </c>
      <c r="D16" s="37"/>
      <c r="E16" s="37"/>
      <c r="F16" s="24"/>
      <c r="G16" s="24"/>
      <c r="H16" s="24"/>
      <c r="I16" s="24"/>
      <c r="J16" s="11"/>
      <c r="K16" s="18"/>
      <c r="L16" s="10"/>
      <c r="M16" s="11"/>
      <c r="N16" s="11"/>
    </row>
    <row r="17" spans="2:10" ht="18.75" x14ac:dyDescent="0.3">
      <c r="B17" s="24"/>
      <c r="C17" s="25"/>
      <c r="D17" s="24"/>
      <c r="E17" s="24"/>
      <c r="F17" s="26"/>
      <c r="G17" s="39"/>
      <c r="H17" s="24"/>
      <c r="I17" s="24"/>
    </row>
    <row r="18" spans="2:10" ht="18.75" x14ac:dyDescent="0.3">
      <c r="B18" s="24" t="s">
        <v>24</v>
      </c>
      <c r="C18" s="25"/>
      <c r="D18" s="24"/>
      <c r="E18" s="24"/>
      <c r="F18" s="26"/>
      <c r="G18" s="39"/>
      <c r="H18" s="24"/>
      <c r="I18" s="24"/>
      <c r="J18" s="19"/>
    </row>
    <row r="19" spans="2:10" ht="18.75" x14ac:dyDescent="0.3">
      <c r="B19" s="24" t="s">
        <v>25</v>
      </c>
      <c r="C19" s="25"/>
      <c r="D19" s="24"/>
      <c r="E19" s="24"/>
      <c r="F19" s="26"/>
      <c r="G19" s="39"/>
      <c r="H19" s="24"/>
      <c r="I19" s="24"/>
      <c r="J19" s="19"/>
    </row>
    <row r="20" spans="2:10" s="6" customFormat="1" ht="18.75" x14ac:dyDescent="0.3">
      <c r="B20" s="26"/>
      <c r="C20" s="48"/>
      <c r="D20" s="26"/>
      <c r="E20" s="26"/>
      <c r="F20" s="26"/>
      <c r="G20" s="26"/>
      <c r="H20" s="26"/>
      <c r="I20" s="26"/>
    </row>
    <row r="21" spans="2:10" ht="18.75" x14ac:dyDescent="0.3">
      <c r="B21" s="49" t="s">
        <v>9</v>
      </c>
      <c r="C21" s="50" t="s">
        <v>21</v>
      </c>
      <c r="D21" s="51" t="s">
        <v>22</v>
      </c>
      <c r="E21" s="34"/>
      <c r="F21" s="49" t="s">
        <v>34</v>
      </c>
      <c r="G21" s="52" t="s">
        <v>21</v>
      </c>
      <c r="H21" s="52" t="s">
        <v>22</v>
      </c>
      <c r="I21" s="53"/>
    </row>
    <row r="22" spans="2:10" x14ac:dyDescent="0.25">
      <c r="B22" s="54" t="s">
        <v>10</v>
      </c>
      <c r="C22" s="55">
        <f>IF(C14&lt;Kengetallen!B4,(((C14-Kengetallen!B2)*C15)*Kengetallen!B5),(((Kengetallen!B4-Kengetallen!B2)*C15)*Kengetallen!B5))</f>
        <v>0</v>
      </c>
      <c r="D22" s="56">
        <f>C22/12</f>
        <v>0</v>
      </c>
      <c r="E22" s="24"/>
      <c r="F22" s="54" t="s">
        <v>10</v>
      </c>
      <c r="G22" s="57">
        <f>IF(C14&lt;Kengetallen!B4,(((C14-Kengetallen!B2)*C16)*Kengetallen!B5),(((Kengetallen!B4-Kengetallen!B2)*C16)*Kengetallen!B5))</f>
        <v>0</v>
      </c>
      <c r="H22" s="58">
        <f>G22/12</f>
        <v>0</v>
      </c>
      <c r="I22" s="59"/>
    </row>
    <row r="23" spans="2:10" x14ac:dyDescent="0.25">
      <c r="B23" s="54" t="s">
        <v>12</v>
      </c>
      <c r="C23" s="89">
        <f>MIN(C14*C15,Kengetallen!B3)*Kengetallen!B7</f>
        <v>0</v>
      </c>
      <c r="D23" s="56">
        <f t="shared" ref="D23:D27" si="0">C23/12</f>
        <v>0</v>
      </c>
      <c r="E23" s="37"/>
      <c r="F23" s="54" t="s">
        <v>12</v>
      </c>
      <c r="G23" s="57">
        <f>MIN(C14*C15,Kengetallen!B3)*Kengetallen!B7</f>
        <v>0</v>
      </c>
      <c r="H23" s="58">
        <f t="shared" ref="H23:H27" si="1">G23/12</f>
        <v>0</v>
      </c>
      <c r="I23" s="59"/>
      <c r="J23" s="20"/>
    </row>
    <row r="24" spans="2:10" x14ac:dyDescent="0.25">
      <c r="B24" s="54" t="s">
        <v>13</v>
      </c>
      <c r="C24" s="55">
        <f>IF((C14*C15)&lt;Kengetallen!B3,0,((C14*C15)-Kengetallen!B3)*Kengetallen!B8)</f>
        <v>0</v>
      </c>
      <c r="D24" s="56">
        <f t="shared" si="0"/>
        <v>0</v>
      </c>
      <c r="E24" s="24"/>
      <c r="F24" s="54" t="s">
        <v>13</v>
      </c>
      <c r="G24" s="57">
        <f>IF((C14*C15)&lt;Kengetallen!B3,0,((C14 * C15)-Kengetallen!B3)*Kengetallen!B8)</f>
        <v>0</v>
      </c>
      <c r="H24" s="58">
        <f t="shared" si="1"/>
        <v>0</v>
      </c>
      <c r="I24" s="59"/>
      <c r="J24" s="20"/>
    </row>
    <row r="25" spans="2:10" x14ac:dyDescent="0.25">
      <c r="B25" s="54" t="s">
        <v>14</v>
      </c>
      <c r="C25" s="89">
        <f>(C14*C15)*Kengetallen!B9</f>
        <v>0</v>
      </c>
      <c r="D25" s="56">
        <f t="shared" si="0"/>
        <v>0</v>
      </c>
      <c r="E25" s="24"/>
      <c r="F25" s="54" t="s">
        <v>14</v>
      </c>
      <c r="G25" s="57">
        <f>(C14*C16)*Kengetallen!B9</f>
        <v>0</v>
      </c>
      <c r="H25" s="58">
        <f t="shared" si="1"/>
        <v>0</v>
      </c>
      <c r="I25" s="59"/>
    </row>
    <row r="26" spans="2:10" x14ac:dyDescent="0.25">
      <c r="B26" s="60"/>
      <c r="C26" s="61"/>
      <c r="D26" s="56"/>
      <c r="E26" s="24"/>
      <c r="F26" s="54" t="s">
        <v>15</v>
      </c>
      <c r="G26" s="57">
        <f>IF(C14&lt;Kengetallen!B4,(((C14-Kengetallen!B2)*(C15-C16))*Kengetallen!B10),(((Kengetallen!B4-Kengetallen!B2)*(C15-C16))*Kengetallen!B10))</f>
        <v>0</v>
      </c>
      <c r="H26" s="58">
        <f t="shared" si="1"/>
        <v>0</v>
      </c>
      <c r="I26" s="59"/>
    </row>
    <row r="27" spans="2:10" x14ac:dyDescent="0.25">
      <c r="B27" s="62" t="s">
        <v>20</v>
      </c>
      <c r="C27" s="63">
        <f>SUM(C22:C26)</f>
        <v>0</v>
      </c>
      <c r="D27" s="64">
        <f t="shared" si="0"/>
        <v>0</v>
      </c>
      <c r="E27" s="24"/>
      <c r="F27" s="62" t="s">
        <v>20</v>
      </c>
      <c r="G27" s="63">
        <f>SUM(G22:G26)</f>
        <v>0</v>
      </c>
      <c r="H27" s="65">
        <f t="shared" si="1"/>
        <v>0</v>
      </c>
      <c r="I27" s="66"/>
    </row>
    <row r="28" spans="2:10" x14ac:dyDescent="0.25">
      <c r="B28" s="24"/>
      <c r="C28" s="67"/>
      <c r="D28" s="24"/>
      <c r="E28" s="24"/>
      <c r="F28" s="24"/>
      <c r="G28" s="67"/>
      <c r="H28" s="24"/>
      <c r="I28" s="24"/>
    </row>
    <row r="29" spans="2:10" x14ac:dyDescent="0.25">
      <c r="B29" s="68" t="s">
        <v>23</v>
      </c>
      <c r="C29" s="69"/>
      <c r="D29" s="24"/>
      <c r="E29" s="24"/>
      <c r="F29" s="24"/>
      <c r="G29" s="24"/>
      <c r="H29" s="24"/>
      <c r="I29" s="24"/>
    </row>
    <row r="30" spans="2:10" x14ac:dyDescent="0.25">
      <c r="B30" s="24"/>
      <c r="C30" s="69"/>
      <c r="D30" s="24"/>
      <c r="E30" s="24"/>
      <c r="F30" s="24"/>
      <c r="G30" s="24"/>
      <c r="H30" s="24"/>
      <c r="I30" s="24"/>
    </row>
    <row r="31" spans="2:10" x14ac:dyDescent="0.25">
      <c r="B31" s="70" t="s">
        <v>26</v>
      </c>
      <c r="C31" s="71"/>
      <c r="D31" s="72"/>
      <c r="E31" s="73">
        <f>IF(C14&lt;Kengetallen!B4,(((C14-Kengetallen!B2)*(C15-C16))*Kengetallen!B12),(((Kengetallen!B4-Kengetallen!B2)*(C15-C16))*Kengetallen!B12))</f>
        <v>0</v>
      </c>
      <c r="F31" s="74"/>
      <c r="G31" s="24"/>
      <c r="H31" s="24"/>
      <c r="I31" s="24"/>
    </row>
    <row r="32" spans="2:10" x14ac:dyDescent="0.25">
      <c r="B32" s="24"/>
      <c r="C32" s="69"/>
      <c r="D32" s="24"/>
      <c r="E32" s="24"/>
      <c r="F32" s="24"/>
      <c r="G32" s="24"/>
      <c r="H32" s="24"/>
      <c r="I32" s="24"/>
    </row>
    <row r="33" spans="2:7" x14ac:dyDescent="0.25">
      <c r="B33" s="11"/>
      <c r="C33" s="21"/>
    </row>
    <row r="34" spans="2:7" x14ac:dyDescent="0.25">
      <c r="B34" s="11"/>
      <c r="C34" s="21"/>
    </row>
    <row r="35" spans="2:7" x14ac:dyDescent="0.25">
      <c r="B35" s="11"/>
      <c r="C35" s="21"/>
    </row>
    <row r="36" spans="2:7" x14ac:dyDescent="0.25">
      <c r="B36" s="11"/>
      <c r="C36" s="21"/>
    </row>
    <row r="37" spans="2:7" x14ac:dyDescent="0.25">
      <c r="B37" s="11"/>
      <c r="C37" s="21"/>
    </row>
    <row r="38" spans="2:7" x14ac:dyDescent="0.25">
      <c r="B38" s="11"/>
      <c r="C38" s="21"/>
    </row>
    <row r="40" spans="2:7" x14ac:dyDescent="0.25">
      <c r="B40" s="12"/>
      <c r="C40" s="12"/>
      <c r="D40" s="11"/>
      <c r="E40" s="11"/>
      <c r="F40" s="23"/>
    </row>
    <row r="42" spans="2:7" x14ac:dyDescent="0.25">
      <c r="B42" s="12"/>
      <c r="C42" s="15"/>
      <c r="D42" s="10"/>
      <c r="E42" s="10"/>
      <c r="F42" s="11"/>
      <c r="G42" s="14"/>
    </row>
    <row r="43" spans="2:7" x14ac:dyDescent="0.25">
      <c r="B43" s="11"/>
      <c r="C43" s="18"/>
      <c r="D43" s="10"/>
      <c r="E43" s="10"/>
      <c r="F43" s="11"/>
      <c r="G43" s="11"/>
    </row>
  </sheetData>
  <sheetProtection algorithmName="SHA-512" hashValue="WBzVtGK9usliBQXPz7yNnbbCIDL7qrkOQk9R4S7CgYfwMs43U9oa/rx4yIr5Jv5xbE9wMMtLjwe+rQBv1UMQMQ==" saltValue="3AkKcGcl8BKQe5Y+FXUpzQ==" spinCount="100000" sheet="1" objects="1" scenarios="1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H12"/>
  <sheetViews>
    <sheetView workbookViewId="0">
      <selection activeCell="H15" sqref="H15"/>
    </sheetView>
  </sheetViews>
  <sheetFormatPr defaultRowHeight="15" x14ac:dyDescent="0.25"/>
  <cols>
    <col min="1" max="1" width="23" bestFit="1" customWidth="1"/>
    <col min="2" max="6" width="23" customWidth="1"/>
    <col min="7" max="8" width="12.42578125" bestFit="1" customWidth="1"/>
  </cols>
  <sheetData>
    <row r="1" spans="1:8" x14ac:dyDescent="0.25">
      <c r="B1">
        <v>2025</v>
      </c>
      <c r="C1">
        <v>2024</v>
      </c>
      <c r="D1">
        <v>2023</v>
      </c>
      <c r="E1">
        <v>2022</v>
      </c>
      <c r="F1">
        <v>2021</v>
      </c>
      <c r="G1">
        <v>2020</v>
      </c>
      <c r="H1">
        <v>2019</v>
      </c>
    </row>
    <row r="2" spans="1:8" x14ac:dyDescent="0.25">
      <c r="A2" t="s">
        <v>17</v>
      </c>
      <c r="B2" s="88">
        <v>19795</v>
      </c>
      <c r="C2" s="88">
        <v>18798</v>
      </c>
      <c r="D2" s="88">
        <v>17488</v>
      </c>
      <c r="E2" s="1">
        <v>15859</v>
      </c>
      <c r="F2" s="1">
        <v>15583</v>
      </c>
      <c r="G2" s="1">
        <v>15178</v>
      </c>
      <c r="H2" s="1">
        <v>14770</v>
      </c>
    </row>
    <row r="3" spans="1:8" x14ac:dyDescent="0.25">
      <c r="A3" t="s">
        <v>18</v>
      </c>
      <c r="B3" s="88">
        <v>75864</v>
      </c>
      <c r="C3" s="88">
        <v>71628</v>
      </c>
      <c r="D3" s="88">
        <v>67338</v>
      </c>
      <c r="E3" s="1">
        <v>60030</v>
      </c>
      <c r="F3" s="1">
        <v>58464</v>
      </c>
      <c r="G3" s="1">
        <v>57420</v>
      </c>
      <c r="H3" s="1">
        <v>56115</v>
      </c>
    </row>
    <row r="4" spans="1:8" x14ac:dyDescent="0.25">
      <c r="A4" t="s">
        <v>19</v>
      </c>
      <c r="B4" s="88">
        <v>137800</v>
      </c>
      <c r="C4" s="88">
        <v>137800</v>
      </c>
      <c r="D4" s="88">
        <v>128810</v>
      </c>
      <c r="E4" s="1">
        <v>114866</v>
      </c>
      <c r="F4" s="1">
        <v>112189</v>
      </c>
      <c r="G4" s="1">
        <v>110111</v>
      </c>
      <c r="H4" s="1">
        <v>107593</v>
      </c>
    </row>
    <row r="5" spans="1:8" x14ac:dyDescent="0.25">
      <c r="A5" t="s">
        <v>28</v>
      </c>
      <c r="B5" s="80">
        <v>0.27</v>
      </c>
      <c r="C5" s="80">
        <v>0.27</v>
      </c>
      <c r="D5" s="80">
        <v>0.27</v>
      </c>
      <c r="E5" s="80">
        <v>0.27</v>
      </c>
      <c r="F5" s="80">
        <v>0.27</v>
      </c>
      <c r="G5" s="3">
        <v>0.27</v>
      </c>
      <c r="H5" s="3">
        <v>0.25</v>
      </c>
    </row>
    <row r="6" spans="1:8" x14ac:dyDescent="0.25">
      <c r="A6" t="s">
        <v>11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2">
        <v>3.6999999999999998E-2</v>
      </c>
      <c r="H6" s="2">
        <v>3.7999999999999999E-2</v>
      </c>
    </row>
    <row r="7" spans="1:8" x14ac:dyDescent="0.25">
      <c r="A7" t="s">
        <v>29</v>
      </c>
      <c r="B7" s="4">
        <v>3.0000000000000001E-3</v>
      </c>
      <c r="C7" s="4">
        <v>2.5000000000000001E-3</v>
      </c>
      <c r="D7" s="4">
        <v>2.5000000000000001E-3</v>
      </c>
      <c r="E7" s="4">
        <v>2.5000000000000001E-3</v>
      </c>
      <c r="F7" s="4">
        <v>2.5000000000000001E-3</v>
      </c>
      <c r="G7" s="2">
        <v>2E-3</v>
      </c>
      <c r="H7" s="2">
        <v>2E-3</v>
      </c>
    </row>
    <row r="8" spans="1:8" x14ac:dyDescent="0.25">
      <c r="A8" t="s">
        <v>30</v>
      </c>
      <c r="B8" s="4">
        <v>1.4E-2</v>
      </c>
      <c r="C8" s="4">
        <v>1.7000000000000001E-2</v>
      </c>
      <c r="D8" s="4">
        <v>1.35E-2</v>
      </c>
      <c r="E8" s="4">
        <v>1.2999999999999999E-2</v>
      </c>
      <c r="F8" s="4">
        <v>8.0000000000000002E-3</v>
      </c>
      <c r="G8" s="2">
        <v>1.0999999999999999E-2</v>
      </c>
      <c r="H8" s="2">
        <v>1.2999999999999999E-2</v>
      </c>
    </row>
    <row r="9" spans="1:8" x14ac:dyDescent="0.25">
      <c r="A9" t="s">
        <v>31</v>
      </c>
      <c r="B9" s="4">
        <v>1.5E-3</v>
      </c>
      <c r="C9" s="4">
        <v>1.5E-3</v>
      </c>
      <c r="D9" s="4">
        <v>1.5E-3</v>
      </c>
      <c r="E9" s="4">
        <v>1.5E-3</v>
      </c>
      <c r="F9" s="4">
        <v>1.5E-3</v>
      </c>
      <c r="G9" s="4">
        <v>1.5E-3</v>
      </c>
      <c r="H9" s="4">
        <v>1.5E-3</v>
      </c>
    </row>
    <row r="10" spans="1:8" x14ac:dyDescent="0.25">
      <c r="A10" t="s">
        <v>32</v>
      </c>
      <c r="B10" s="4">
        <v>1.2E-2</v>
      </c>
      <c r="C10" s="4">
        <v>1.2E-2</v>
      </c>
      <c r="D10" s="4">
        <v>1.2E-2</v>
      </c>
      <c r="E10" s="80">
        <v>0.01</v>
      </c>
      <c r="F10" s="80">
        <v>0.01</v>
      </c>
      <c r="G10" s="4">
        <v>1.0999999999999999E-2</v>
      </c>
      <c r="H10" s="4">
        <v>1.3000000000000001E-2</v>
      </c>
    </row>
    <row r="12" spans="1:8" x14ac:dyDescent="0.25">
      <c r="A12" t="s">
        <v>35</v>
      </c>
      <c r="B12" s="77">
        <v>1.8749999999999999E-2</v>
      </c>
      <c r="C12" s="77">
        <v>1.8749999999999999E-2</v>
      </c>
      <c r="D12" s="77">
        <v>1.8749999999999999E-2</v>
      </c>
      <c r="E12" s="77">
        <v>1.8749999999999999E-2</v>
      </c>
      <c r="F12" s="77">
        <v>1.8749999999999999E-2</v>
      </c>
      <c r="G12" s="77">
        <v>1.8749999999999999E-2</v>
      </c>
      <c r="H12" s="77">
        <v>1.8749999999999999E-2</v>
      </c>
    </row>
  </sheetData>
  <sheetProtection algorithmName="SHA-512" hashValue="AFnLcho/lipN1cNL0lx5kQUgc0n97CG6QYrqsnv1tNDitSdaydq55u3rrAPXLuOQqztXzdxufFcq5jQjCF5ebw==" saltValue="h4KJ9ZPWU55Y9Uapi5Wgd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D905-B76F-444D-9872-78A1DB7312D1}">
  <sheetPr codeName="Blad2"/>
  <dimension ref="A1:G9"/>
  <sheetViews>
    <sheetView workbookViewId="0">
      <selection activeCell="F14" sqref="F14"/>
    </sheetView>
  </sheetViews>
  <sheetFormatPr defaultRowHeight="15" x14ac:dyDescent="0.25"/>
  <cols>
    <col min="1" max="1" width="14.140625" customWidth="1"/>
    <col min="2" max="2" width="19" customWidth="1"/>
    <col min="3" max="3" width="28.42578125" customWidth="1"/>
    <col min="4" max="4" width="60.28515625" customWidth="1"/>
    <col min="5" max="5" width="13.28515625" bestFit="1" customWidth="1"/>
    <col min="6" max="6" width="14.7109375" bestFit="1" customWidth="1"/>
    <col min="7" max="7" width="14.28515625" bestFit="1" customWidth="1"/>
  </cols>
  <sheetData>
    <row r="1" spans="1:7" x14ac:dyDescent="0.25">
      <c r="A1" s="86" t="s">
        <v>36</v>
      </c>
      <c r="B1" s="86" t="s">
        <v>37</v>
      </c>
      <c r="C1" s="86" t="s">
        <v>38</v>
      </c>
      <c r="D1" s="86" t="s">
        <v>39</v>
      </c>
      <c r="E1" s="86" t="s">
        <v>40</v>
      </c>
      <c r="F1" s="86" t="s">
        <v>41</v>
      </c>
      <c r="G1" s="86" t="s">
        <v>42</v>
      </c>
    </row>
    <row r="2" spans="1:7" x14ac:dyDescent="0.25">
      <c r="A2" s="81"/>
      <c r="B2" s="82"/>
      <c r="C2" s="83"/>
      <c r="D2" s="81"/>
      <c r="E2" s="81"/>
      <c r="F2" s="81"/>
      <c r="G2" s="81"/>
    </row>
    <row r="3" spans="1:7" x14ac:dyDescent="0.25">
      <c r="A3" s="81"/>
      <c r="B3" s="82"/>
      <c r="C3" s="83"/>
      <c r="D3" s="81"/>
      <c r="E3" s="81"/>
      <c r="F3" s="81"/>
      <c r="G3" s="81"/>
    </row>
    <row r="4" spans="1:7" x14ac:dyDescent="0.25">
      <c r="A4" s="81"/>
      <c r="B4" s="82"/>
      <c r="C4" s="81"/>
      <c r="D4" s="81"/>
      <c r="E4" s="81"/>
      <c r="F4" s="81"/>
    </row>
    <row r="5" spans="1:7" x14ac:dyDescent="0.25">
      <c r="A5" s="81"/>
      <c r="B5" s="82"/>
      <c r="C5" s="81"/>
      <c r="D5" s="81"/>
      <c r="E5" s="81"/>
      <c r="F5" s="81"/>
      <c r="G5" s="82"/>
    </row>
    <row r="6" spans="1:7" x14ac:dyDescent="0.25">
      <c r="A6" s="84"/>
      <c r="B6" s="85"/>
      <c r="D6" s="84"/>
      <c r="E6" s="81"/>
      <c r="F6" s="84"/>
      <c r="G6" s="85"/>
    </row>
    <row r="7" spans="1:7" x14ac:dyDescent="0.25">
      <c r="A7" s="81"/>
      <c r="B7" s="82"/>
      <c r="C7" s="81"/>
      <c r="D7" s="81"/>
      <c r="E7" s="87"/>
      <c r="F7" s="84"/>
      <c r="G7" s="82"/>
    </row>
    <row r="8" spans="1:7" x14ac:dyDescent="0.25">
      <c r="A8" s="81"/>
      <c r="B8" s="82"/>
      <c r="C8" s="81"/>
      <c r="D8" s="81"/>
      <c r="E8" s="81"/>
      <c r="F8" s="81"/>
      <c r="G8" s="82"/>
    </row>
    <row r="9" spans="1:7" x14ac:dyDescent="0.25">
      <c r="A9" s="81"/>
      <c r="B9" s="82"/>
      <c r="C9" s="81"/>
      <c r="D9" s="81"/>
      <c r="E9" s="81"/>
      <c r="F9" s="81"/>
      <c r="G9" s="81"/>
    </row>
  </sheetData>
  <sheetProtection algorithmName="SHA-512" hashValue="x2XepqtPMRBpcg3mgJTdIZVJv8MYtvZ0Rx7okqdJA+QyAIbv8wqQyLdKTi8np3pgNeq8ZZnPpGV11HEv2qPPww==" saltValue="SjBf0mPUFJj2H+yAGgRPCA==" spinCount="100000" sheet="1" objects="1" scenarios="1"/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D30D-2C37-4153-A74E-DC7545419EB7}">
  <sheetPr codeName="Sheet1"/>
  <dimension ref="B3"/>
  <sheetViews>
    <sheetView showGridLines="0" workbookViewId="0"/>
  </sheetViews>
  <sheetFormatPr defaultRowHeight="15" x14ac:dyDescent="0.25"/>
  <sheetData>
    <row r="3" spans="2:2" x14ac:dyDescent="0.25">
      <c r="B3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FDA86FFA16154284C6BFCA2A83A4E7" ma:contentTypeVersion="10" ma:contentTypeDescription="Een nieuw document maken." ma:contentTypeScope="" ma:versionID="44ded03e7ec1d9e70b7ec48f3a85889e">
  <xsd:schema xmlns:xsd="http://www.w3.org/2001/XMLSchema" xmlns:xs="http://www.w3.org/2001/XMLSchema" xmlns:p="http://schemas.microsoft.com/office/2006/metadata/properties" xmlns:ns3="8b95cb5f-df1a-400d-b039-8377a58ae131" xmlns:ns4="58bfa7fa-a5ad-414a-8702-1dcd9c5d0423" targetNamespace="http://schemas.microsoft.com/office/2006/metadata/properties" ma:root="true" ma:fieldsID="9d28e5e5e581072b8c47a3ea0ce4cf07" ns3:_="" ns4:_="">
    <xsd:import namespace="8b95cb5f-df1a-400d-b039-8377a58ae131"/>
    <xsd:import namespace="58bfa7fa-a5ad-414a-8702-1dcd9c5d04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5cb5f-df1a-400d-b039-8377a58a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fa7fa-a5ad-414a-8702-1dcd9c5d0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A74E68-BF1F-4486-8601-FC8DE3ABE3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6DB9C9-FACA-468B-9026-9B29FE468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5cb5f-df1a-400d-b039-8377a58ae131"/>
    <ds:schemaRef ds:uri="58bfa7fa-a5ad-414a-8702-1dcd9c5d0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120F2-201D-48C9-8438-9F81C2487A2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60abce-d689-4532-9341-d3fc3bb36e93}" enabled="1" method="Privileged" siteId="{c1f94f0d-9a3d-4854-9288-bb90dcf2a90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Berekening Onbetaald verlof</vt:lpstr>
      <vt:lpstr>Kengetallen</vt:lpstr>
      <vt:lpstr>Versiebeheer</vt:lpstr>
    </vt:vector>
  </TitlesOfParts>
  <Company>Cordares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P21790</dc:creator>
  <cp:lastModifiedBy>Fabus, RJE (Rogér)</cp:lastModifiedBy>
  <cp:lastPrinted>2013-11-13T11:21:58Z</cp:lastPrinted>
  <dcterms:created xsi:type="dcterms:W3CDTF">2013-11-11T14:38:00Z</dcterms:created>
  <dcterms:modified xsi:type="dcterms:W3CDTF">2025-01-02T15:05:10Z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0x0101006BFDA86FFA16154284C6BFCA2A83A4E7</vt:lpwstr>
  </property>
</Properties>
</file>